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Balance Sheet" sheetId="1" r:id="rId1"/>
  </sheets>
  <definedNames/>
  <calcPr fullCalcOnLoad="1"/>
</workbook>
</file>

<file path=xl/sharedStrings.xml><?xml version="1.0" encoding="utf-8"?>
<sst xmlns="http://schemas.openxmlformats.org/spreadsheetml/2006/main" count="65" uniqueCount="65">
  <si>
    <t>Total</t>
  </si>
  <si>
    <t>ASSETS</t>
  </si>
  <si>
    <t xml:space="preserve">   Current Assets</t>
  </si>
  <si>
    <t xml:space="preserve">      Bank Accounts</t>
  </si>
  <si>
    <t xml:space="preserve">         Cash</t>
  </si>
  <si>
    <t xml:space="preserve">            1000 - Cash Box</t>
  </si>
  <si>
    <t xml:space="preserve">            1001 - Decolonize Cash Box</t>
  </si>
  <si>
    <t xml:space="preserve">            1002 - Food Cash Box</t>
  </si>
  <si>
    <t xml:space="preserve">            1003 - General Assembly Cash Box</t>
  </si>
  <si>
    <t xml:space="preserve">            1004 - Laundry Cash Box</t>
  </si>
  <si>
    <t xml:space="preserve">            1005 - Legal Cash Box</t>
  </si>
  <si>
    <t xml:space="preserve">            1006 - Occupy Boston Radio Cash Box</t>
  </si>
  <si>
    <t xml:space="preserve">            1007 - Screen Guild Cash Box</t>
  </si>
  <si>
    <t xml:space="preserve">            1008 - Tactical Fund Cash Box</t>
  </si>
  <si>
    <t xml:space="preserve">            1009A - Women's Caucus Cash Box</t>
  </si>
  <si>
    <t xml:space="preserve">            1009B - FAB</t>
  </si>
  <si>
    <t xml:space="preserve">            1010 - Liberty Bay Credit Union, Checking</t>
  </si>
  <si>
    <t xml:space="preserve">            1012 - Liberty Bay Credit Union, Savings</t>
  </si>
  <si>
    <t xml:space="preserve">            1013 - Liberty Bay Credit Union, Legal</t>
  </si>
  <si>
    <t xml:space="preserve">            1014 - Eastern Bank - Boston Occupier</t>
  </si>
  <si>
    <t xml:space="preserve">            1020 - CPCU Personal Checking (3008)</t>
  </si>
  <si>
    <t xml:space="preserve">            1021 - CPCU Personal Savings (2985)</t>
  </si>
  <si>
    <t xml:space="preserve">            1022 - CPCU Business Checking (0334)</t>
  </si>
  <si>
    <t xml:space="preserve">            1023 - CPCU Business Savings (0326)</t>
  </si>
  <si>
    <t xml:space="preserve">         Total Cash</t>
  </si>
  <si>
    <t xml:space="preserve">         WePay Accounts</t>
  </si>
  <si>
    <t xml:space="preserve">            1045 - Boston Occupier</t>
  </si>
  <si>
    <t xml:space="preserve">            1050 - General Fund</t>
  </si>
  <si>
    <t xml:space="preserve">            1055 - General Assembly Fund</t>
  </si>
  <si>
    <t xml:space="preserve">            1060 - Generator Fund</t>
  </si>
  <si>
    <t xml:space="preserve">            1065 - Greenway Fund</t>
  </si>
  <si>
    <t xml:space="preserve">            1070 - Legal Fund</t>
  </si>
  <si>
    <t xml:space="preserve">            1075 - Mutual Aid</t>
  </si>
  <si>
    <t xml:space="preserve">            1077 - Occupy Boston Radio</t>
  </si>
  <si>
    <t xml:space="preserve">            1080 - Wind Turbine Fund</t>
  </si>
  <si>
    <t xml:space="preserve">         Total WePay Accounts</t>
  </si>
  <si>
    <t xml:space="preserve">      Total Bank Accounts</t>
  </si>
  <si>
    <t xml:space="preserve">      Other current assets</t>
  </si>
  <si>
    <t xml:space="preserve">         1200 - Prepaid Expenses</t>
  </si>
  <si>
    <t xml:space="preserve">         1299 - Undeposited Funds</t>
  </si>
  <si>
    <t xml:space="preserve">      Total Other current assets</t>
  </si>
  <si>
    <t xml:space="preserve">   Total Current Assets</t>
  </si>
  <si>
    <t>TOTAL ASSETS</t>
  </si>
  <si>
    <t>LIABILITIES AND EQUITY</t>
  </si>
  <si>
    <t xml:space="preserve">   Liabilities</t>
  </si>
  <si>
    <t xml:space="preserve">      Current Liabilities</t>
  </si>
  <si>
    <t xml:space="preserve">         Accounts Payable</t>
  </si>
  <si>
    <t xml:space="preserve">            2000 - Accounts Payable</t>
  </si>
  <si>
    <t xml:space="preserve">         Total Accounts Payable</t>
  </si>
  <si>
    <t xml:space="preserve">         Other Current Liabilities</t>
  </si>
  <si>
    <t xml:space="preserve">            2500 - Accrued Expenses</t>
  </si>
  <si>
    <t xml:space="preserve">            3000 - Consented Proposals</t>
  </si>
  <si>
    <t xml:space="preserve">            3010 - Legal Funds</t>
  </si>
  <si>
    <t xml:space="preserve">         Total Other Current Liabilities</t>
  </si>
  <si>
    <t xml:space="preserve">      Total Current Liabilities</t>
  </si>
  <si>
    <t xml:space="preserve">   Total Liabilities</t>
  </si>
  <si>
    <t xml:space="preserve">   Equity</t>
  </si>
  <si>
    <t xml:space="preserve">      Retained Earnings</t>
  </si>
  <si>
    <t xml:space="preserve">      Net Income</t>
  </si>
  <si>
    <t xml:space="preserve">   Total Equity</t>
  </si>
  <si>
    <t>TOTAL LIABILITIES AND EQUITY</t>
  </si>
  <si>
    <t>Saturday, Mar 16, 2013 07:36:53 PM PDT GMT-4 - Cash Basis</t>
  </si>
  <si>
    <t>OccupyBoston</t>
  </si>
  <si>
    <t>Balance Sheet</t>
  </si>
  <si>
    <t>As of December 31, 2012</t>
  </si>
</sst>
</file>

<file path=xl/styles.xml><?xml version="1.0" encoding="utf-8"?>
<styleSheet xmlns="http://schemas.openxmlformats.org/spreadsheetml/2006/main">
  <numFmts count="9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* #,##0.00_);_(* (#,##0.00);_(* &quot;-&quot;??_);_(@_)"/>
    <numFmt numFmtId="43" formatCode="_(&quot;$&quot;* #,##0.00_);_(&quot;$&quot;* (#,##0.00);_(&quot;$&quot;* &quot;-&quot;??_);_(@_)"/>
    <numFmt numFmtId="164" formatCode="_($* #,##0.00_);_($* (#,##0.00);_($* &quot;-&quot;??_);_(* @_)"/>
  </numFmts>
  <fonts count="6">
    <font>
      <sz val="10"/>
      <name val="Arial"/>
      <family val="0"/>
    </font>
    <font>
      <b/>
      <sz val="9"/>
      <name val="Arial"/>
      <family val="0"/>
    </font>
    <font>
      <b/>
      <sz val="8"/>
      <name val="Arial"/>
      <family val="0"/>
    </font>
    <font>
      <sz val="8"/>
      <name val="Arial"/>
      <family val="0"/>
    </font>
    <font>
      <b/>
      <sz val="14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14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39" fontId="3" fillId="0" borderId="0" xfId="0" applyFont="1" applyAlignment="1">
      <alignment wrapText="1"/>
    </xf>
    <xf numFmtId="39" fontId="3" fillId="0" borderId="0" xfId="0" applyFont="1" applyAlignment="1">
      <alignment horizontal="right" wrapText="1"/>
    </xf>
    <xf numFmtId="164" fontId="2" fillId="0" borderId="2" xfId="0" applyFont="1" applyBorder="1" applyAlignment="1">
      <alignment horizontal="right" wrapText="1"/>
    </xf>
    <xf numFmtId="164" fontId="2" fillId="0" borderId="3" xfId="0" applyFont="1" applyBorder="1" applyAlignment="1">
      <alignment horizontal="right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69"/>
  <sheetViews>
    <sheetView tabSelected="1" workbookViewId="0" topLeftCell="A1">
      <selection activeCell="A1" sqref="A1"/>
    </sheetView>
  </sheetViews>
  <sheetFormatPr defaultColWidth="9.140625" defaultRowHeight="12.75"/>
  <cols>
    <col min="1" max="1" width="54.00390625" style="0" customWidth="1"/>
  </cols>
  <sheetData>
    <row r="1" spans="1:2" ht="12.75" customHeight="1">
      <c r="A1" s="9" t="s">
        <v>62</v>
      </c>
    </row>
    <row r="2" spans="1:2" ht="12.75" customHeight="1">
      <c r="A2" s="9" t="s">
        <v>63</v>
      </c>
    </row>
    <row r="3" spans="1:2" ht="12.75" customHeight="1">
      <c r="A3" s="10" t="s">
        <v>64</v>
      </c>
    </row>
    <row r="4" ht="12.75" customHeight="1"/>
    <row r="5" spans="1:2" ht="12.75" customHeight="1">
      <c r="A5" s="1"/>
      <c r="B5" s="2" t="s">
        <v>0</v>
      </c>
    </row>
    <row r="6" spans="1:2" ht="12.75" customHeight="1">
      <c r="A6" s="3" t="s">
        <v>1</v>
      </c>
      <c r="B6" s="4"/>
    </row>
    <row r="7" spans="1:2" ht="12.75" customHeight="1">
      <c r="A7" s="3" t="s">
        <v>2</v>
      </c>
      <c r="B7" s="4"/>
    </row>
    <row r="8" spans="1:2" ht="12.75" customHeight="1">
      <c r="A8" s="3" t="s">
        <v>3</v>
      </c>
      <c r="B8" s="4"/>
    </row>
    <row r="9" spans="1:2" ht="12.75" customHeight="1">
      <c r="A9" s="3" t="s">
        <v>4</v>
      </c>
      <c r="B9" s="4"/>
    </row>
    <row r="10" spans="1:2" ht="12.75" customHeight="1">
      <c r="A10" s="3" t="s">
        <v>5</v>
      </c>
      <c r="B10" s="5">
        <f>135.95</f>
        <v>135.95</v>
      </c>
    </row>
    <row r="11" spans="1:2" ht="12.75" customHeight="1">
      <c r="A11" s="3" t="s">
        <v>6</v>
      </c>
      <c r="B11" s="5">
        <f>74.23</f>
        <v>74.23</v>
      </c>
    </row>
    <row r="12" spans="1:2" ht="12.75" customHeight="1">
      <c r="A12" s="3" t="s">
        <v>7</v>
      </c>
      <c r="B12" s="5">
        <f>0</f>
        <v>0</v>
      </c>
    </row>
    <row r="13" spans="1:2" ht="12.75" customHeight="1">
      <c r="A13" s="3" t="s">
        <v>8</v>
      </c>
      <c r="B13" s="5">
        <f>-44</f>
        <v>-44</v>
      </c>
    </row>
    <row r="14" spans="1:2" ht="12.75" customHeight="1">
      <c r="A14" s="3" t="s">
        <v>9</v>
      </c>
      <c r="B14" s="5">
        <f>0</f>
        <v>0</v>
      </c>
    </row>
    <row r="15" spans="1:2" ht="12.75" customHeight="1">
      <c r="A15" s="3" t="s">
        <v>10</v>
      </c>
      <c r="B15" s="5">
        <f>295.9</f>
        <v>295.9</v>
      </c>
    </row>
    <row r="16" spans="1:2" ht="12.75" customHeight="1">
      <c r="A16" s="3" t="s">
        <v>11</v>
      </c>
      <c r="B16" s="5">
        <f>-7.94</f>
        <v>-7.94</v>
      </c>
    </row>
    <row r="17" spans="1:2" ht="12.75" customHeight="1">
      <c r="A17" s="3" t="s">
        <v>12</v>
      </c>
      <c r="B17" s="5">
        <f>273.55</f>
        <v>273.55</v>
      </c>
    </row>
    <row r="18" spans="1:2" ht="12.75" customHeight="1">
      <c r="A18" s="3" t="s">
        <v>13</v>
      </c>
      <c r="B18" s="5">
        <f>0</f>
        <v>0</v>
      </c>
    </row>
    <row r="19" spans="1:2" ht="12.75" customHeight="1">
      <c r="A19" s="3" t="s">
        <v>14</v>
      </c>
      <c r="B19" s="5">
        <f>0</f>
        <v>0</v>
      </c>
    </row>
    <row r="20" spans="1:2" ht="12.75" customHeight="1">
      <c r="A20" s="3" t="s">
        <v>15</v>
      </c>
      <c r="B20" s="5">
        <f>180</f>
        <v>180</v>
      </c>
    </row>
    <row r="21" spans="1:2" ht="12.75" customHeight="1">
      <c r="A21" s="3" t="s">
        <v>16</v>
      </c>
      <c r="B21" s="5">
        <f>0</f>
        <v>0</v>
      </c>
    </row>
    <row r="22" spans="1:2" ht="12.75" customHeight="1">
      <c r="A22" s="3" t="s">
        <v>17</v>
      </c>
      <c r="B22" s="5">
        <f>0</f>
        <v>0</v>
      </c>
    </row>
    <row r="23" spans="1:2" ht="12.75" customHeight="1">
      <c r="A23" s="3" t="s">
        <v>18</v>
      </c>
      <c r="B23" s="5">
        <f>0</f>
        <v>0</v>
      </c>
    </row>
    <row r="24" spans="1:2" ht="12.75" customHeight="1">
      <c r="A24" s="3" t="s">
        <v>19</v>
      </c>
      <c r="B24" s="5">
        <f>1843.61</f>
        <v>1843.61</v>
      </c>
    </row>
    <row r="25" spans="1:2" ht="12.75" customHeight="1">
      <c r="A25" s="3" t="s">
        <v>20</v>
      </c>
      <c r="B25" s="5">
        <f>-46.62</f>
        <v>-46.62</v>
      </c>
    </row>
    <row r="26" spans="1:2" ht="12.75" customHeight="1">
      <c r="A26" s="3" t="s">
        <v>21</v>
      </c>
      <c r="B26" s="5">
        <f>3.14</f>
        <v>3.14</v>
      </c>
    </row>
    <row r="27" spans="1:2" ht="12.75" customHeight="1">
      <c r="A27" s="3" t="s">
        <v>22</v>
      </c>
      <c r="B27" s="5">
        <f>4711</f>
        <v>4711</v>
      </c>
    </row>
    <row r="28" spans="1:2" ht="12.75" customHeight="1">
      <c r="A28" s="3" t="s">
        <v>23</v>
      </c>
      <c r="B28" s="5">
        <f>20491.77</f>
        <v>20491.77</v>
      </c>
    </row>
    <row r="29" spans="1:2" ht="12.75" customHeight="1">
      <c r="A29" s="3" t="s">
        <v>24</v>
      </c>
      <c r="B29" s="6">
        <f>(((((((((((((((((((B9)+(B10))+(B11))+(B12))+(B13))+(B14))+(B15))+(B16))+(B17))+(B18))+(B19))+(B20))+(B21))+(B22))+(B23))+(B24))+(B25))+(B26))+(B27))+(B28)</f>
        <v>27910.59</v>
      </c>
    </row>
    <row r="30" spans="1:2" ht="12.75" customHeight="1">
      <c r="A30" s="3" t="s">
        <v>25</v>
      </c>
      <c r="B30" s="4"/>
    </row>
    <row r="31" spans="1:2" ht="12.75" customHeight="1">
      <c r="A31" s="3" t="s">
        <v>26</v>
      </c>
      <c r="B31" s="5">
        <f>1056.45</f>
        <v>1056.45</v>
      </c>
    </row>
    <row r="32" spans="1:2" ht="12.75" customHeight="1">
      <c r="A32" s="3" t="s">
        <v>27</v>
      </c>
      <c r="B32" s="5">
        <f>5723.67</f>
        <v>5723.67</v>
      </c>
    </row>
    <row r="33" spans="1:2" ht="12.75" customHeight="1">
      <c r="A33" s="3" t="s">
        <v>28</v>
      </c>
      <c r="B33" s="5">
        <f>28.63</f>
        <v>28.63</v>
      </c>
    </row>
    <row r="34" spans="1:2" ht="12.75" customHeight="1">
      <c r="A34" s="3" t="s">
        <v>29</v>
      </c>
      <c r="B34" s="5">
        <f>0</f>
        <v>0</v>
      </c>
    </row>
    <row r="35" spans="1:2" ht="12.75" customHeight="1">
      <c r="A35" s="3" t="s">
        <v>30</v>
      </c>
      <c r="B35" s="5">
        <f>0</f>
        <v>0</v>
      </c>
    </row>
    <row r="36" spans="1:2" ht="12.75" customHeight="1">
      <c r="A36" s="3" t="s">
        <v>31</v>
      </c>
      <c r="B36" s="5">
        <f>0</f>
        <v>0</v>
      </c>
    </row>
    <row r="37" spans="1:2" ht="12.75" customHeight="1">
      <c r="A37" s="3" t="s">
        <v>32</v>
      </c>
      <c r="B37" s="5">
        <f>4.5</f>
        <v>4.5</v>
      </c>
    </row>
    <row r="38" spans="1:2" ht="12.75" customHeight="1">
      <c r="A38" s="3" t="s">
        <v>33</v>
      </c>
      <c r="B38" s="5">
        <f>228.45</f>
        <v>228.45</v>
      </c>
    </row>
    <row r="39" spans="1:2" ht="12.75" customHeight="1">
      <c r="A39" s="3" t="s">
        <v>34</v>
      </c>
      <c r="B39" s="5">
        <f>871.55</f>
        <v>871.55</v>
      </c>
    </row>
    <row r="40" spans="1:2" ht="12.75" customHeight="1">
      <c r="A40" s="3" t="s">
        <v>35</v>
      </c>
      <c r="B40" s="6">
        <f>(((((((((B30)+(B31))+(B32))+(B33))+(B34))+(B35))+(B36))+(B37))+(B38))+(B39)</f>
        <v>7913.25</v>
      </c>
    </row>
    <row r="41" spans="1:2" ht="12.75" customHeight="1">
      <c r="A41" s="3" t="s">
        <v>36</v>
      </c>
      <c r="B41" s="6">
        <f>(B29)+(B40)</f>
        <v>35823.84</v>
      </c>
    </row>
    <row r="42" spans="1:2" ht="12.75" customHeight="1">
      <c r="A42" s="3" t="s">
        <v>37</v>
      </c>
      <c r="B42" s="4"/>
    </row>
    <row r="43" spans="1:2" ht="12.75" customHeight="1">
      <c r="A43" s="3" t="s">
        <v>38</v>
      </c>
      <c r="B43" s="5">
        <f>49.9</f>
        <v>49.9</v>
      </c>
    </row>
    <row r="44" spans="1:2" ht="12.75" customHeight="1">
      <c r="A44" s="3" t="s">
        <v>39</v>
      </c>
      <c r="B44" s="5">
        <f>0</f>
        <v>0</v>
      </c>
    </row>
    <row r="45" spans="1:2" ht="12.75" customHeight="1">
      <c r="A45" s="3" t="s">
        <v>40</v>
      </c>
      <c r="B45" s="6">
        <f>(B43)+(B44)</f>
        <v>49.9</v>
      </c>
    </row>
    <row r="46" spans="1:2" ht="12.75" customHeight="1">
      <c r="A46" s="3" t="s">
        <v>41</v>
      </c>
      <c r="B46" s="6">
        <f>(B41)+(B45)</f>
        <v>35873.74</v>
      </c>
    </row>
    <row r="47" spans="1:2" ht="12.75" customHeight="1">
      <c r="A47" s="3" t="s">
        <v>42</v>
      </c>
      <c r="B47" s="7">
        <f>B46</f>
        <v>35873.74</v>
      </c>
    </row>
    <row r="48" spans="1:2" ht="12.75" customHeight="1">
      <c r="A48" s="3" t="s">
        <v>43</v>
      </c>
      <c r="B48" s="4"/>
    </row>
    <row r="49" spans="1:2" ht="12.75" customHeight="1">
      <c r="A49" s="3" t="s">
        <v>44</v>
      </c>
      <c r="B49" s="4"/>
    </row>
    <row r="50" spans="1:2" ht="12.75" customHeight="1">
      <c r="A50" s="3" t="s">
        <v>45</v>
      </c>
      <c r="B50" s="4"/>
    </row>
    <row r="51" spans="1:2" ht="12.75" customHeight="1">
      <c r="A51" s="3" t="s">
        <v>46</v>
      </c>
      <c r="B51" s="4"/>
    </row>
    <row r="52" spans="1:2" ht="12.75" customHeight="1">
      <c r="A52" s="3" t="s">
        <v>47</v>
      </c>
      <c r="B52" s="5">
        <f>0</f>
        <v>0</v>
      </c>
    </row>
    <row r="53" spans="1:2" ht="12.75" customHeight="1">
      <c r="A53" s="3" t="s">
        <v>48</v>
      </c>
      <c r="B53" s="6">
        <f>B52</f>
        <v>0</v>
      </c>
    </row>
    <row r="54" spans="1:2" ht="12.75" customHeight="1">
      <c r="A54" s="3" t="s">
        <v>49</v>
      </c>
      <c r="B54" s="4"/>
    </row>
    <row r="55" spans="1:2" ht="12.75" customHeight="1">
      <c r="A55" s="3" t="s">
        <v>50</v>
      </c>
      <c r="B55" s="5">
        <f>800</f>
        <v>800</v>
      </c>
    </row>
    <row r="56" spans="1:2" ht="12.75" customHeight="1">
      <c r="A56" s="3" t="s">
        <v>51</v>
      </c>
      <c r="B56" s="5">
        <f>21234.66</f>
        <v>21234.66</v>
      </c>
    </row>
    <row r="57" spans="1:2" ht="12.75" customHeight="1">
      <c r="A57" s="3" t="s">
        <v>52</v>
      </c>
      <c r="B57" s="5">
        <f>5745</f>
        <v>5745</v>
      </c>
    </row>
    <row r="58" spans="1:2" ht="12.75" customHeight="1">
      <c r="A58" s="3" t="s">
        <v>53</v>
      </c>
      <c r="B58" s="6">
        <f>((B55)+(B56))+(B57)</f>
        <v>27779.66</v>
      </c>
    </row>
    <row r="59" spans="1:2" ht="12.75" customHeight="1">
      <c r="A59" s="3" t="s">
        <v>54</v>
      </c>
      <c r="B59" s="6">
        <f>(B53)+(B58)</f>
        <v>27779.66</v>
      </c>
    </row>
    <row r="60" spans="1:2" ht="12.75" customHeight="1">
      <c r="A60" s="3" t="s">
        <v>55</v>
      </c>
      <c r="B60" s="6">
        <f>B59</f>
        <v>27779.66</v>
      </c>
    </row>
    <row r="61" spans="1:2" ht="12.75" customHeight="1">
      <c r="A61" s="3" t="s">
        <v>56</v>
      </c>
      <c r="B61" s="4"/>
    </row>
    <row r="62" spans="1:2" ht="12.75" customHeight="1">
      <c r="A62" s="3" t="s">
        <v>57</v>
      </c>
      <c r="B62" s="5">
        <f>87392.5</f>
        <v>87392.5</v>
      </c>
    </row>
    <row r="63" spans="1:2" ht="12.75" customHeight="1">
      <c r="A63" s="3" t="s">
        <v>58</v>
      </c>
      <c r="B63" s="5">
        <f>-79298.42</f>
        <v>-79298.42</v>
      </c>
    </row>
    <row r="64" spans="1:2" ht="12.75" customHeight="1">
      <c r="A64" s="3" t="s">
        <v>59</v>
      </c>
      <c r="B64" s="6">
        <f>(B62)+(B63)</f>
        <v>8094.080000000002</v>
      </c>
    </row>
    <row r="65" spans="1:2" ht="12.75" customHeight="1">
      <c r="A65" s="3" t="s">
        <v>60</v>
      </c>
      <c r="B65" s="7">
        <f>(B60)+(B64)</f>
        <v>35873.740000000005</v>
      </c>
    </row>
    <row r="66" spans="1:2" ht="12.75" customHeight="1">
      <c r="A66" s="3"/>
      <c r="B66" s="4"/>
    </row>
    <row r="67" ht="12.75" customHeight="1"/>
    <row r="68" ht="12.75" customHeight="1"/>
    <row r="69" spans="1:2" ht="12.75" customHeight="1">
      <c r="A69" s="8" t="s">
        <v>61</v>
      </c>
    </row>
  </sheetData>
  <mergeCells count="4">
    <mergeCell ref="A69:B69"/>
    <mergeCell ref="A1:B1"/>
    <mergeCell ref="A2:B2"/>
    <mergeCell ref="A3:B3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